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<sst xmlns="http://schemas.openxmlformats.org/spreadsheetml/2006/main" count="11" uniqueCount="11">
  <si>
    <t>Výsledková listina - Pohoda běh Letkov - 4.9.2010 - 6 km</t>
  </si>
  <si>
    <t>Poř.</t>
  </si>
  <si>
    <t>Jméno</t>
  </si>
  <si>
    <t>Oddíl</t>
  </si>
  <si>
    <t>r.n.</t>
  </si>
  <si>
    <t>Číslo</t>
  </si>
  <si>
    <t>Kat.</t>
  </si>
  <si>
    <t>Čas</t>
  </si>
  <si>
    <t>Ztráta</t>
  </si>
  <si>
    <t>Poř.k.</t>
  </si>
  <si>
    <t>Ztráta k.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</si>
</sst>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46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46" applyNumberFormat="1" applyBorder="1">
      <alignment/>
      <protection/>
    </xf>
    <xf numFmtId="1" fontId="0" fillId="0" borderId="14" xfId="46" applyNumberFormat="1" applyBorder="1">
      <alignment/>
      <protection/>
    </xf>
    <xf numFmtId="1" fontId="0" fillId="0" borderId="14" xfId="46" applyNumberFormat="1" applyBorder="1" applyAlignment="1">
      <alignment horizontal="center"/>
      <protection/>
    </xf>
    <xf numFmtId="46" fontId="0" fillId="0" borderId="14" xfId="46" applyNumberFormat="1" applyBorder="1">
      <alignment/>
      <protection/>
    </xf>
    <xf numFmtId="21" fontId="0" fillId="0" borderId="14" xfId="46" applyNumberFormat="1" applyBorder="1">
      <alignment/>
      <protection/>
    </xf>
    <xf numFmtId="46" fontId="0" fillId="0" borderId="15" xfId="46" applyNumberFormat="1" applyBorder="1">
      <alignment/>
      <protection/>
    </xf>
    <xf numFmtId="1" fontId="0" fillId="0" borderId="16" xfId="46" applyNumberFormat="1" applyBorder="1">
      <alignment/>
      <protection/>
    </xf>
    <xf numFmtId="1" fontId="0" fillId="0" borderId="17" xfId="46" applyNumberFormat="1" applyBorder="1">
      <alignment/>
      <protection/>
    </xf>
    <xf numFmtId="1" fontId="0" fillId="0" borderId="17" xfId="46" applyNumberFormat="1" applyBorder="1" applyAlignment="1">
      <alignment horizontal="center"/>
      <protection/>
    </xf>
    <xf numFmtId="46" fontId="0" fillId="0" borderId="17" xfId="46" applyNumberFormat="1" applyBorder="1">
      <alignment/>
      <protection/>
    </xf>
    <xf numFmtId="21" fontId="0" fillId="0" borderId="17" xfId="46" applyNumberFormat="1" applyBorder="1">
      <alignment/>
      <protection/>
    </xf>
    <xf numFmtId="46" fontId="0" fillId="0" borderId="18" xfId="46" applyNumberFormat="1" applyBorder="1">
      <alignment/>
      <protection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ninka\Downloads\Hanka\Hanka\Letkov2010%20beh%20vysled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tartList"/>
      <sheetName val="Times"/>
      <sheetName val="Categories"/>
      <sheetName val="Results2"/>
    </sheetNames>
    <sheetDataSet>
      <sheetData sheetId="1">
        <row r="4">
          <cell r="A4">
            <v>6</v>
          </cell>
          <cell r="B4" t="str">
            <v>Dana Svobodová</v>
          </cell>
          <cell r="C4" t="str">
            <v>Příbram</v>
          </cell>
          <cell r="D4">
            <v>1952</v>
          </cell>
          <cell r="E4" t="str">
            <v>F</v>
          </cell>
          <cell r="F4" t="str">
            <v>Ž55</v>
          </cell>
        </row>
        <row r="5">
          <cell r="A5">
            <v>7</v>
          </cell>
          <cell r="B5" t="str">
            <v>Jan Svoboda</v>
          </cell>
          <cell r="C5" t="str">
            <v>Příbram</v>
          </cell>
          <cell r="D5">
            <v>1943</v>
          </cell>
          <cell r="E5" t="str">
            <v>M</v>
          </cell>
          <cell r="F5" t="str">
            <v>M60</v>
          </cell>
        </row>
        <row r="6">
          <cell r="A6">
            <v>8</v>
          </cell>
          <cell r="B6" t="str">
            <v>Petr Pergner</v>
          </cell>
          <cell r="C6" t="str">
            <v>Zámek Dobříš</v>
          </cell>
          <cell r="D6">
            <v>1961</v>
          </cell>
          <cell r="E6" t="str">
            <v>M</v>
          </cell>
          <cell r="F6" t="str">
            <v>M40</v>
          </cell>
        </row>
        <row r="7">
          <cell r="A7">
            <v>9</v>
          </cell>
          <cell r="B7" t="str">
            <v>Jana Naxerová</v>
          </cell>
          <cell r="C7" t="str">
            <v>USK CS Plzeň</v>
          </cell>
          <cell r="D7">
            <v>1966</v>
          </cell>
          <cell r="E7" t="str">
            <v>F</v>
          </cell>
          <cell r="F7" t="str">
            <v>Ž35</v>
          </cell>
        </row>
        <row r="8">
          <cell r="A8">
            <v>10</v>
          </cell>
          <cell r="B8" t="str">
            <v>Václav Pytelka</v>
          </cell>
          <cell r="C8" t="str">
            <v>Plzeň</v>
          </cell>
          <cell r="D8">
            <v>1945</v>
          </cell>
          <cell r="E8" t="str">
            <v>M</v>
          </cell>
          <cell r="F8" t="str">
            <v>M60</v>
          </cell>
        </row>
        <row r="9">
          <cell r="A9">
            <v>13</v>
          </cell>
          <cell r="B9" t="str">
            <v>Vladimír Tolar</v>
          </cell>
          <cell r="C9" t="str">
            <v>SV Stříbro</v>
          </cell>
          <cell r="D9">
            <v>1940</v>
          </cell>
          <cell r="E9" t="str">
            <v>M</v>
          </cell>
          <cell r="F9" t="str">
            <v>M70</v>
          </cell>
        </row>
        <row r="10">
          <cell r="A10">
            <v>15</v>
          </cell>
          <cell r="B10" t="str">
            <v>Otakar Kučera</v>
          </cell>
          <cell r="C10" t="str">
            <v>Přeštice</v>
          </cell>
          <cell r="D10">
            <v>1945</v>
          </cell>
          <cell r="E10" t="str">
            <v>M</v>
          </cell>
          <cell r="F10" t="str">
            <v>M60</v>
          </cell>
        </row>
        <row r="11">
          <cell r="A11">
            <v>17</v>
          </cell>
          <cell r="B11" t="str">
            <v>Daniel Kraus</v>
          </cell>
          <cell r="C11" t="str">
            <v>Medi Profin Plzeň</v>
          </cell>
          <cell r="D11">
            <v>1978</v>
          </cell>
          <cell r="E11" t="str">
            <v>M</v>
          </cell>
          <cell r="F11" t="str">
            <v>M</v>
          </cell>
        </row>
        <row r="12">
          <cell r="A12">
            <v>19</v>
          </cell>
          <cell r="B12" t="str">
            <v>Jaroslav Novák</v>
          </cell>
          <cell r="C12" t="str">
            <v>Plzeň</v>
          </cell>
          <cell r="D12">
            <v>1941</v>
          </cell>
          <cell r="E12" t="str">
            <v>M</v>
          </cell>
          <cell r="F12" t="str">
            <v>M60</v>
          </cell>
        </row>
        <row r="13">
          <cell r="A13">
            <v>24</v>
          </cell>
          <cell r="B13" t="str">
            <v>Petr Janový</v>
          </cell>
          <cell r="C13" t="str">
            <v>AC Trial Plzeň</v>
          </cell>
          <cell r="D13">
            <v>1945</v>
          </cell>
          <cell r="E13" t="str">
            <v>M</v>
          </cell>
          <cell r="F13" t="str">
            <v>M60</v>
          </cell>
        </row>
        <row r="14">
          <cell r="A14">
            <v>25</v>
          </cell>
          <cell r="B14" t="str">
            <v>Eva Potůčková</v>
          </cell>
          <cell r="C14" t="str">
            <v>TK Slavia VŠ Plzeň</v>
          </cell>
          <cell r="D14">
            <v>1977</v>
          </cell>
          <cell r="E14" t="str">
            <v>F</v>
          </cell>
          <cell r="F14" t="str">
            <v>Ž</v>
          </cell>
        </row>
        <row r="15">
          <cell r="A15">
            <v>26</v>
          </cell>
          <cell r="B15" t="str">
            <v>Zdeněk Kylián</v>
          </cell>
          <cell r="C15" t="str">
            <v>Plzeň</v>
          </cell>
          <cell r="D15">
            <v>1940</v>
          </cell>
          <cell r="E15" t="str">
            <v>M</v>
          </cell>
          <cell r="F15" t="str">
            <v>M70</v>
          </cell>
        </row>
        <row r="16">
          <cell r="A16">
            <v>27</v>
          </cell>
          <cell r="B16" t="str">
            <v>Viktor Potůček</v>
          </cell>
          <cell r="C16" t="str">
            <v>Plzeň</v>
          </cell>
          <cell r="D16">
            <v>1972</v>
          </cell>
          <cell r="E16" t="str">
            <v>M</v>
          </cell>
          <cell r="F16" t="str">
            <v>M</v>
          </cell>
        </row>
        <row r="17">
          <cell r="A17">
            <v>28</v>
          </cell>
          <cell r="B17" t="str">
            <v>Jiří Westrmaier</v>
          </cell>
          <cell r="C17" t="str">
            <v>SK Westrmaier Kolová</v>
          </cell>
          <cell r="D17">
            <v>1953</v>
          </cell>
          <cell r="E17" t="str">
            <v>M</v>
          </cell>
          <cell r="F17" t="str">
            <v>M50</v>
          </cell>
        </row>
        <row r="18">
          <cell r="A18">
            <v>29</v>
          </cell>
          <cell r="B18" t="str">
            <v>Milan Mikoláš</v>
          </cell>
          <cell r="C18" t="str">
            <v>Beroun</v>
          </cell>
          <cell r="D18">
            <v>1942</v>
          </cell>
          <cell r="E18" t="str">
            <v>M</v>
          </cell>
          <cell r="F18" t="str">
            <v>M60</v>
          </cell>
        </row>
        <row r="19">
          <cell r="A19">
            <v>31</v>
          </cell>
          <cell r="B19" t="str">
            <v>Václav Šůcha</v>
          </cell>
          <cell r="C19" t="str">
            <v>SV Stříbro</v>
          </cell>
          <cell r="D19">
            <v>1946</v>
          </cell>
          <cell r="E19" t="str">
            <v>M</v>
          </cell>
          <cell r="F19" t="str">
            <v>M60</v>
          </cell>
        </row>
        <row r="20">
          <cell r="A20">
            <v>32</v>
          </cell>
          <cell r="B20" t="str">
            <v>Zlata Lukášková</v>
          </cell>
          <cell r="C20" t="str">
            <v>AC Falcon Rokycany</v>
          </cell>
          <cell r="D20">
            <v>1968</v>
          </cell>
          <cell r="E20" t="str">
            <v>F</v>
          </cell>
          <cell r="F20" t="str">
            <v>Ž35</v>
          </cell>
        </row>
        <row r="21">
          <cell r="A21">
            <v>36</v>
          </cell>
          <cell r="B21" t="str">
            <v>Bohumil Kreml</v>
          </cell>
          <cell r="C21" t="str">
            <v>Most</v>
          </cell>
          <cell r="D21">
            <v>1953</v>
          </cell>
          <cell r="E21" t="str">
            <v>M</v>
          </cell>
          <cell r="F21" t="str">
            <v>M50</v>
          </cell>
        </row>
        <row r="22">
          <cell r="A22">
            <v>41</v>
          </cell>
          <cell r="B22" t="str">
            <v>Jiří Rosol</v>
          </cell>
          <cell r="C22" t="str">
            <v>Loko Beroun</v>
          </cell>
          <cell r="D22">
            <v>1974</v>
          </cell>
          <cell r="E22" t="str">
            <v>M</v>
          </cell>
          <cell r="F22" t="str">
            <v>M</v>
          </cell>
        </row>
        <row r="23">
          <cell r="A23">
            <v>43</v>
          </cell>
          <cell r="B23" t="str">
            <v>Ján Korytár</v>
          </cell>
          <cell r="C23" t="str">
            <v>AC Falcon Rokycany</v>
          </cell>
          <cell r="D23">
            <v>1952</v>
          </cell>
          <cell r="E23" t="str">
            <v>M</v>
          </cell>
          <cell r="F23" t="str">
            <v>M50</v>
          </cell>
        </row>
        <row r="24">
          <cell r="A24">
            <v>47</v>
          </cell>
          <cell r="B24" t="str">
            <v>František Šika</v>
          </cell>
          <cell r="C24" t="str">
            <v>AC Trial Plzeň</v>
          </cell>
          <cell r="D24">
            <v>1959</v>
          </cell>
          <cell r="E24" t="str">
            <v>M</v>
          </cell>
          <cell r="F24" t="str">
            <v>M50</v>
          </cell>
        </row>
        <row r="25">
          <cell r="A25">
            <v>48</v>
          </cell>
          <cell r="B25" t="str">
            <v>Vladimír Sýkora</v>
          </cell>
          <cell r="C25" t="str">
            <v>SV Baník Stříbro</v>
          </cell>
          <cell r="D25">
            <v>1956</v>
          </cell>
          <cell r="E25" t="str">
            <v>M</v>
          </cell>
          <cell r="F25" t="str">
            <v>M50</v>
          </cell>
        </row>
        <row r="26">
          <cell r="A26">
            <v>56</v>
          </cell>
          <cell r="B26" t="str">
            <v>Vendula Fronková</v>
          </cell>
          <cell r="C26" t="str">
            <v>AC Domažlice</v>
          </cell>
          <cell r="D26">
            <v>1984</v>
          </cell>
          <cell r="E26" t="str">
            <v>F</v>
          </cell>
          <cell r="F26" t="str">
            <v>Ž</v>
          </cell>
        </row>
        <row r="27">
          <cell r="B27" t="str">
            <v>Přemek Švarc</v>
          </cell>
          <cell r="C27" t="str">
            <v>AC Stříbro</v>
          </cell>
          <cell r="D27">
            <v>1985</v>
          </cell>
          <cell r="E27" t="str">
            <v>M</v>
          </cell>
          <cell r="F27" t="str">
            <v>M</v>
          </cell>
        </row>
        <row r="28">
          <cell r="B28" t="str">
            <v>Petr Bureš</v>
          </cell>
          <cell r="C28" t="str">
            <v>ACIS PF Plzeň</v>
          </cell>
          <cell r="D28">
            <v>1980</v>
          </cell>
          <cell r="E28" t="str">
            <v>M</v>
          </cell>
          <cell r="F28" t="str">
            <v>M</v>
          </cell>
        </row>
        <row r="29">
          <cell r="B29" t="str">
            <v>Vlastimil Šroubek ml.</v>
          </cell>
          <cell r="C29" t="str">
            <v>SC Marathon Plzeň</v>
          </cell>
          <cell r="D29">
            <v>1992</v>
          </cell>
          <cell r="E29" t="str">
            <v>M</v>
          </cell>
          <cell r="F29" t="str">
            <v>M</v>
          </cell>
        </row>
        <row r="30">
          <cell r="B30" t="str">
            <v>Pavel Procházka</v>
          </cell>
          <cell r="C30" t="str">
            <v>AK Sokolov</v>
          </cell>
          <cell r="D30">
            <v>1979</v>
          </cell>
          <cell r="E30" t="str">
            <v>M</v>
          </cell>
          <cell r="F30" t="str">
            <v>M</v>
          </cell>
        </row>
        <row r="31">
          <cell r="B31" t="str">
            <v>Ervin Beshir</v>
          </cell>
          <cell r="C31" t="str">
            <v>SK Zdice</v>
          </cell>
          <cell r="D31">
            <v>1967</v>
          </cell>
          <cell r="E31" t="str">
            <v>M</v>
          </cell>
          <cell r="F31" t="str">
            <v>M40</v>
          </cell>
        </row>
        <row r="32">
          <cell r="B32" t="str">
            <v>Marcel Beran</v>
          </cell>
          <cell r="C32" t="str">
            <v>AK Škoda Plzeň</v>
          </cell>
          <cell r="D32">
            <v>1977</v>
          </cell>
          <cell r="E32" t="str">
            <v>M</v>
          </cell>
          <cell r="F32" t="str">
            <v>M</v>
          </cell>
        </row>
        <row r="33">
          <cell r="B33" t="str">
            <v>Vlastimil Šroubek st.</v>
          </cell>
          <cell r="C33" t="str">
            <v>SC Marathon Plzeň</v>
          </cell>
          <cell r="D33">
            <v>1961</v>
          </cell>
          <cell r="E33" t="str">
            <v>M</v>
          </cell>
          <cell r="F33" t="str">
            <v>M40</v>
          </cell>
        </row>
        <row r="34">
          <cell r="B34" t="str">
            <v>Martin Kučera</v>
          </cell>
          <cell r="C34" t="str">
            <v>SOUE Plzeň</v>
          </cell>
          <cell r="D34">
            <v>1965</v>
          </cell>
          <cell r="E34" t="str">
            <v>M</v>
          </cell>
          <cell r="F34" t="str">
            <v>M40</v>
          </cell>
        </row>
        <row r="35">
          <cell r="B35" t="str">
            <v>Petr Minařík</v>
          </cell>
          <cell r="C35" t="str">
            <v>Rokycany</v>
          </cell>
          <cell r="D35">
            <v>1976</v>
          </cell>
          <cell r="E35" t="str">
            <v>M</v>
          </cell>
          <cell r="F35" t="str">
            <v>M</v>
          </cell>
        </row>
        <row r="36">
          <cell r="B36" t="str">
            <v>František Babický</v>
          </cell>
          <cell r="C36" t="str">
            <v>AC Falcon Rokycany</v>
          </cell>
          <cell r="D36">
            <v>1985</v>
          </cell>
          <cell r="E36" t="str">
            <v>M</v>
          </cell>
          <cell r="F36" t="str">
            <v>M</v>
          </cell>
        </row>
        <row r="37">
          <cell r="B37" t="str">
            <v>Jakub Coufal</v>
          </cell>
          <cell r="C37" t="str">
            <v>Atletika Kadaň</v>
          </cell>
          <cell r="D37">
            <v>1976</v>
          </cell>
          <cell r="E37" t="str">
            <v>M</v>
          </cell>
          <cell r="F37" t="str">
            <v>M</v>
          </cell>
        </row>
        <row r="38">
          <cell r="B38" t="str">
            <v>Ivana Sekyrová</v>
          </cell>
          <cell r="C38" t="str">
            <v>AK Sokolov</v>
          </cell>
          <cell r="D38">
            <v>1971</v>
          </cell>
          <cell r="E38" t="str">
            <v>F</v>
          </cell>
          <cell r="F38" t="str">
            <v>Ž35</v>
          </cell>
        </row>
        <row r="39">
          <cell r="B39" t="str">
            <v>Diana Mezulianiková</v>
          </cell>
          <cell r="C39" t="str">
            <v>AC Falcon Rokycany</v>
          </cell>
          <cell r="D39">
            <v>1992</v>
          </cell>
          <cell r="E39" t="str">
            <v>F</v>
          </cell>
          <cell r="F39" t="str">
            <v>Ž</v>
          </cell>
        </row>
        <row r="40">
          <cell r="B40" t="str">
            <v>Milan Škarda</v>
          </cell>
          <cell r="C40" t="str">
            <v>SC Marathon Plzeň</v>
          </cell>
          <cell r="D40">
            <v>1963</v>
          </cell>
          <cell r="E40" t="str">
            <v>M</v>
          </cell>
          <cell r="F40" t="str">
            <v>M40</v>
          </cell>
        </row>
        <row r="41">
          <cell r="B41" t="str">
            <v>Oliver Kunc</v>
          </cell>
          <cell r="C41" t="str">
            <v>GVH Hořovice</v>
          </cell>
          <cell r="D41">
            <v>1991</v>
          </cell>
          <cell r="E41" t="str">
            <v>M</v>
          </cell>
          <cell r="F41" t="str">
            <v>M</v>
          </cell>
        </row>
        <row r="42">
          <cell r="B42" t="str">
            <v>Zbyněk Mach</v>
          </cell>
          <cell r="C42" t="str">
            <v>Oxygen Příbram</v>
          </cell>
          <cell r="D42">
            <v>1970</v>
          </cell>
          <cell r="E42" t="str">
            <v>M</v>
          </cell>
          <cell r="F42" t="str">
            <v>M40</v>
          </cell>
        </row>
        <row r="43">
          <cell r="B43" t="str">
            <v>Carmen Beshirová</v>
          </cell>
          <cell r="C43" t="str">
            <v>SK Zdice</v>
          </cell>
          <cell r="D43">
            <v>1998</v>
          </cell>
          <cell r="E43" t="str">
            <v>F</v>
          </cell>
          <cell r="F43" t="str">
            <v>Ž</v>
          </cell>
        </row>
        <row r="44">
          <cell r="B44" t="str">
            <v>Herbert Pohl</v>
          </cell>
          <cell r="C44" t="str">
            <v>Rokycany</v>
          </cell>
          <cell r="D44">
            <v>1973</v>
          </cell>
          <cell r="E44" t="str">
            <v>M</v>
          </cell>
          <cell r="F44" t="str">
            <v>M</v>
          </cell>
        </row>
        <row r="45">
          <cell r="B45" t="str">
            <v>Tomáš Spousta</v>
          </cell>
          <cell r="C45" t="str">
            <v>GVH Hořovice</v>
          </cell>
          <cell r="D45">
            <v>1992</v>
          </cell>
          <cell r="E45" t="str">
            <v>M</v>
          </cell>
          <cell r="F45" t="str">
            <v>M</v>
          </cell>
        </row>
        <row r="46">
          <cell r="B46" t="str">
            <v>Martin Černý</v>
          </cell>
          <cell r="C46" t="str">
            <v>Plzeň</v>
          </cell>
          <cell r="D46">
            <v>1991</v>
          </cell>
          <cell r="E46" t="str">
            <v>M</v>
          </cell>
          <cell r="F46" t="str">
            <v>M</v>
          </cell>
        </row>
        <row r="47">
          <cell r="B47" t="str">
            <v>Jiří Ekl</v>
          </cell>
          <cell r="C47" t="str">
            <v>AC Falcon Rokycany</v>
          </cell>
          <cell r="D47">
            <v>1963</v>
          </cell>
          <cell r="E47" t="str">
            <v>M</v>
          </cell>
          <cell r="F47" t="str">
            <v>M40</v>
          </cell>
        </row>
        <row r="48">
          <cell r="B48" t="str">
            <v>Jiří Turek</v>
          </cell>
          <cell r="C48" t="str">
            <v>Chaloupky</v>
          </cell>
          <cell r="D48">
            <v>1962</v>
          </cell>
          <cell r="E48" t="str">
            <v>M</v>
          </cell>
          <cell r="F48" t="str">
            <v>M40</v>
          </cell>
        </row>
        <row r="49">
          <cell r="B49" t="str">
            <v>Tomáš Holub</v>
          </cell>
          <cell r="C49" t="str">
            <v>GVH Hořovice</v>
          </cell>
          <cell r="D49">
            <v>1990</v>
          </cell>
          <cell r="E49" t="str">
            <v>M</v>
          </cell>
          <cell r="F49" t="str">
            <v>M</v>
          </cell>
        </row>
        <row r="50">
          <cell r="B50" t="str">
            <v>Pavel Říhánek</v>
          </cell>
          <cell r="C50" t="str">
            <v>Plzeň</v>
          </cell>
          <cell r="D50">
            <v>1973</v>
          </cell>
          <cell r="E50" t="str">
            <v>M</v>
          </cell>
          <cell r="F50" t="str">
            <v>M</v>
          </cell>
        </row>
        <row r="51">
          <cell r="B51" t="str">
            <v>Miloslav Fryč</v>
          </cell>
          <cell r="C51" t="str">
            <v>AC Falcon Rokycany</v>
          </cell>
          <cell r="D51">
            <v>1955</v>
          </cell>
          <cell r="E51" t="str">
            <v>M</v>
          </cell>
          <cell r="F51" t="str">
            <v>M50</v>
          </cell>
        </row>
        <row r="52">
          <cell r="B52" t="str">
            <v>Jiří Přibík</v>
          </cell>
          <cell r="C52" t="str">
            <v>PSK Klatovy</v>
          </cell>
          <cell r="D52">
            <v>1950</v>
          </cell>
          <cell r="E52" t="str">
            <v>M</v>
          </cell>
          <cell r="F52" t="str">
            <v>M60</v>
          </cell>
        </row>
        <row r="53">
          <cell r="B53" t="str">
            <v>Miroslav Huspeka</v>
          </cell>
          <cell r="C53" t="str">
            <v>BH Triatlon Č.Budějovice</v>
          </cell>
          <cell r="D53">
            <v>1959</v>
          </cell>
          <cell r="E53" t="str">
            <v>M</v>
          </cell>
          <cell r="F53" t="str">
            <v>M50</v>
          </cell>
        </row>
        <row r="54">
          <cell r="B54" t="str">
            <v>Petr Hána</v>
          </cell>
          <cell r="C54" t="str">
            <v>Rokycany</v>
          </cell>
          <cell r="D54">
            <v>1960</v>
          </cell>
          <cell r="E54" t="str">
            <v>M</v>
          </cell>
          <cell r="F54" t="str">
            <v>M50</v>
          </cell>
        </row>
        <row r="55">
          <cell r="B55" t="str">
            <v>Josef Bohuslav</v>
          </cell>
          <cell r="C55" t="str">
            <v>Rokycany</v>
          </cell>
          <cell r="D55">
            <v>1954</v>
          </cell>
          <cell r="E55" t="str">
            <v>M</v>
          </cell>
          <cell r="F55" t="str">
            <v>M50</v>
          </cell>
        </row>
        <row r="56">
          <cell r="B56" t="str">
            <v>Josef Čapek</v>
          </cell>
          <cell r="C56" t="str">
            <v>Příbram Podlesí</v>
          </cell>
          <cell r="D56">
            <v>1991</v>
          </cell>
          <cell r="E56" t="str">
            <v>M</v>
          </cell>
          <cell r="F56" t="str">
            <v>M</v>
          </cell>
        </row>
        <row r="57">
          <cell r="B57" t="str">
            <v>Václav Šmucler</v>
          </cell>
          <cell r="C57" t="str">
            <v>LOB Plus Plzeň</v>
          </cell>
          <cell r="D57">
            <v>1950</v>
          </cell>
          <cell r="E57" t="str">
            <v>M</v>
          </cell>
          <cell r="F57" t="str">
            <v>M60</v>
          </cell>
        </row>
        <row r="58">
          <cell r="B58" t="str">
            <v>Karel Filip</v>
          </cell>
          <cell r="C58" t="str">
            <v>Nové Strašecí</v>
          </cell>
          <cell r="D58">
            <v>1955</v>
          </cell>
          <cell r="E58" t="str">
            <v>M</v>
          </cell>
          <cell r="F58" t="str">
            <v>M50</v>
          </cell>
        </row>
        <row r="59">
          <cell r="B59" t="str">
            <v>Michal Krejčí</v>
          </cell>
          <cell r="D59">
            <v>1975</v>
          </cell>
          <cell r="E59" t="str">
            <v>M</v>
          </cell>
          <cell r="F59" t="str">
            <v>M</v>
          </cell>
        </row>
        <row r="60">
          <cell r="B60" t="str">
            <v>Tomáš Nesvačil</v>
          </cell>
          <cell r="C60" t="str">
            <v>Příbram Podlesí</v>
          </cell>
          <cell r="D60">
            <v>1968</v>
          </cell>
          <cell r="E60" t="str">
            <v>M</v>
          </cell>
          <cell r="F60" t="str">
            <v>M40</v>
          </cell>
        </row>
        <row r="61">
          <cell r="B61" t="str">
            <v>Andrea Macourková</v>
          </cell>
          <cell r="C61" t="str">
            <v>LOKO Beroun</v>
          </cell>
          <cell r="D61">
            <v>1985</v>
          </cell>
          <cell r="E61" t="str">
            <v>F</v>
          </cell>
          <cell r="F61" t="str">
            <v>Ž</v>
          </cell>
        </row>
        <row r="62">
          <cell r="B62" t="str">
            <v>Josef Novotný</v>
          </cell>
          <cell r="C62" t="str">
            <v>AWT Duchek Team Hluboká</v>
          </cell>
          <cell r="D62">
            <v>1959</v>
          </cell>
          <cell r="E62" t="str">
            <v>M</v>
          </cell>
          <cell r="F62" t="str">
            <v>M50</v>
          </cell>
        </row>
        <row r="63">
          <cell r="B63" t="str">
            <v>Jaroslava Popovová</v>
          </cell>
          <cell r="C63" t="str">
            <v>AC Falcon Rokycany</v>
          </cell>
          <cell r="D63">
            <v>1948</v>
          </cell>
          <cell r="E63" t="str">
            <v>F</v>
          </cell>
          <cell r="F63" t="str">
            <v>Ž55</v>
          </cell>
        </row>
        <row r="64">
          <cell r="B64" t="str">
            <v>Zuzana Frantová</v>
          </cell>
          <cell r="C64" t="str">
            <v>Rokycany</v>
          </cell>
          <cell r="D64">
            <v>1963</v>
          </cell>
          <cell r="E64" t="str">
            <v>F</v>
          </cell>
          <cell r="F64" t="str">
            <v>Ž35</v>
          </cell>
        </row>
        <row r="65">
          <cell r="B65" t="str">
            <v>Barbora Divišová</v>
          </cell>
          <cell r="C65" t="str">
            <v>AC Falcon Rokycany</v>
          </cell>
          <cell r="D65">
            <v>1973</v>
          </cell>
          <cell r="E65" t="str">
            <v>F</v>
          </cell>
          <cell r="F65" t="str">
            <v>Ž35</v>
          </cell>
        </row>
        <row r="66">
          <cell r="B66" t="str">
            <v>Martina Řezníčková</v>
          </cell>
          <cell r="C66" t="str">
            <v>Rokycany</v>
          </cell>
          <cell r="D66">
            <v>1964</v>
          </cell>
          <cell r="E66" t="str">
            <v>F</v>
          </cell>
          <cell r="F66" t="str">
            <v>Ž35</v>
          </cell>
        </row>
        <row r="67">
          <cell r="B67" t="str">
            <v>Neil McRae</v>
          </cell>
          <cell r="C67" t="str">
            <v>Londýn</v>
          </cell>
          <cell r="D67">
            <v>1976</v>
          </cell>
          <cell r="E67" t="str">
            <v>M</v>
          </cell>
          <cell r="F67" t="str">
            <v>M</v>
          </cell>
        </row>
        <row r="68">
          <cell r="B68" t="str">
            <v>Tereza Šůchová</v>
          </cell>
          <cell r="C68" t="str">
            <v>AC Falcon Rokycany</v>
          </cell>
          <cell r="D68">
            <v>1980</v>
          </cell>
          <cell r="E68" t="str">
            <v>F</v>
          </cell>
          <cell r="F68" t="str">
            <v>Ž</v>
          </cell>
        </row>
        <row r="69">
          <cell r="B69" t="str">
            <v>Jan Nesvačil</v>
          </cell>
          <cell r="C69" t="str">
            <v>Příbram Podlesí</v>
          </cell>
          <cell r="D69">
            <v>1994</v>
          </cell>
          <cell r="E69" t="str">
            <v>M</v>
          </cell>
          <cell r="F69" t="str">
            <v>M</v>
          </cell>
        </row>
        <row r="70">
          <cell r="B70" t="str">
            <v>Jan Těšitel</v>
          </cell>
          <cell r="C70" t="str">
            <v>Třeboň</v>
          </cell>
          <cell r="D70">
            <v>1955</v>
          </cell>
          <cell r="E70" t="str">
            <v>M</v>
          </cell>
          <cell r="F70" t="str">
            <v>M50</v>
          </cell>
        </row>
        <row r="71">
          <cell r="B71" t="str">
            <v>Irena Šípová</v>
          </cell>
          <cell r="C71" t="str">
            <v>ACES Karlovy Vary</v>
          </cell>
          <cell r="D71">
            <v>1962</v>
          </cell>
          <cell r="E71" t="str">
            <v>F</v>
          </cell>
          <cell r="F71" t="str">
            <v>Ž35</v>
          </cell>
        </row>
        <row r="72">
          <cell r="B72" t="str">
            <v>František März</v>
          </cell>
          <cell r="C72" t="str">
            <v>Sokol Kout na Šumavě</v>
          </cell>
          <cell r="D72">
            <v>1948</v>
          </cell>
          <cell r="E72" t="str">
            <v>M</v>
          </cell>
          <cell r="F72" t="str">
            <v>M60</v>
          </cell>
        </row>
        <row r="73">
          <cell r="B73" t="str">
            <v>Petr Nový</v>
          </cell>
          <cell r="C73" t="str">
            <v>Author Team Stupno</v>
          </cell>
          <cell r="D73">
            <v>1989</v>
          </cell>
          <cell r="E73" t="str">
            <v>M</v>
          </cell>
          <cell r="F73" t="str">
            <v>M</v>
          </cell>
        </row>
        <row r="74">
          <cell r="B74" t="str">
            <v>Tomáš Královec</v>
          </cell>
          <cell r="C74" t="str">
            <v>SKB Rokycany</v>
          </cell>
          <cell r="D74">
            <v>1970</v>
          </cell>
          <cell r="E74" t="str">
            <v>M</v>
          </cell>
          <cell r="F74" t="str">
            <v>M40</v>
          </cell>
        </row>
        <row r="75">
          <cell r="B75" t="str">
            <v>Michal Celunda</v>
          </cell>
          <cell r="C75" t="str">
            <v>Rokycany</v>
          </cell>
          <cell r="D75">
            <v>1978</v>
          </cell>
          <cell r="E75" t="str">
            <v>M</v>
          </cell>
          <cell r="F75" t="str">
            <v>M</v>
          </cell>
        </row>
        <row r="76">
          <cell r="B76" t="str">
            <v>Josef Kněžourek</v>
          </cell>
          <cell r="C76" t="str">
            <v>MK Žebrák</v>
          </cell>
          <cell r="D76">
            <v>1939</v>
          </cell>
          <cell r="E76" t="str">
            <v>M</v>
          </cell>
          <cell r="F76" t="str">
            <v>M70</v>
          </cell>
        </row>
        <row r="77">
          <cell r="F77" t="str">
            <v>Ž55</v>
          </cell>
        </row>
      </sheetData>
      <sheetData sheetId="2">
        <row r="5">
          <cell r="A5">
            <v>0.015069444444444443</v>
          </cell>
          <cell r="B5">
            <v>41</v>
          </cell>
        </row>
        <row r="6">
          <cell r="A6">
            <v>0.015358796296296296</v>
          </cell>
          <cell r="B6">
            <v>43</v>
          </cell>
        </row>
        <row r="7">
          <cell r="A7">
            <v>0.015659722222222224</v>
          </cell>
          <cell r="B7">
            <v>47</v>
          </cell>
        </row>
        <row r="8">
          <cell r="A8">
            <v>0.01582175925925926</v>
          </cell>
          <cell r="B8">
            <v>17</v>
          </cell>
        </row>
        <row r="9">
          <cell r="A9">
            <v>0.017141203703703704</v>
          </cell>
          <cell r="B9">
            <v>8</v>
          </cell>
        </row>
        <row r="10">
          <cell r="A10">
            <v>0.018229166666666668</v>
          </cell>
          <cell r="B10">
            <v>32</v>
          </cell>
        </row>
        <row r="11">
          <cell r="A11">
            <v>0.01824074074074074</v>
          </cell>
          <cell r="B11">
            <v>15</v>
          </cell>
        </row>
        <row r="12">
          <cell r="A12">
            <v>0.018287037037037036</v>
          </cell>
          <cell r="B12">
            <v>28</v>
          </cell>
        </row>
        <row r="13">
          <cell r="A13">
            <v>0.018425925925925925</v>
          </cell>
          <cell r="B13">
            <v>9</v>
          </cell>
        </row>
        <row r="14">
          <cell r="A14">
            <v>0.018854166666666665</v>
          </cell>
          <cell r="B14">
            <v>31</v>
          </cell>
        </row>
        <row r="15">
          <cell r="A15">
            <v>0.018958333333333334</v>
          </cell>
          <cell r="B15">
            <v>25</v>
          </cell>
        </row>
        <row r="16">
          <cell r="A16">
            <v>0.01916666666666667</v>
          </cell>
          <cell r="B16">
            <v>24</v>
          </cell>
        </row>
        <row r="17">
          <cell r="A17">
            <v>0.01920138888888889</v>
          </cell>
          <cell r="B17">
            <v>7</v>
          </cell>
        </row>
        <row r="18">
          <cell r="A18">
            <v>0.02003472222222222</v>
          </cell>
          <cell r="B18">
            <v>48</v>
          </cell>
        </row>
        <row r="19">
          <cell r="A19">
            <v>0.020231481481481482</v>
          </cell>
          <cell r="B19">
            <v>29</v>
          </cell>
        </row>
        <row r="20">
          <cell r="A20">
            <v>0.020613425925925927</v>
          </cell>
          <cell r="B20">
            <v>10</v>
          </cell>
        </row>
        <row r="21">
          <cell r="A21">
            <v>0.02165509259259259</v>
          </cell>
          <cell r="B21">
            <v>56</v>
          </cell>
        </row>
        <row r="22">
          <cell r="A22">
            <v>0.022152777777777775</v>
          </cell>
          <cell r="B22">
            <v>27</v>
          </cell>
        </row>
        <row r="23">
          <cell r="A23">
            <v>0.022407407407407407</v>
          </cell>
          <cell r="B23">
            <v>13</v>
          </cell>
        </row>
        <row r="24">
          <cell r="A24">
            <v>0.022939814814814816</v>
          </cell>
          <cell r="B24">
            <v>6</v>
          </cell>
        </row>
        <row r="25">
          <cell r="A25">
            <v>0.0250462962962963</v>
          </cell>
          <cell r="B25">
            <v>26</v>
          </cell>
        </row>
        <row r="26">
          <cell r="A26">
            <v>0.025775462962962962</v>
          </cell>
          <cell r="B26">
            <v>36</v>
          </cell>
        </row>
        <row r="27">
          <cell r="A27">
            <v>0.027002314814814812</v>
          </cell>
          <cell r="B27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6.57421875" style="0" customWidth="1"/>
    <col min="2" max="2" width="17.00390625" style="0" customWidth="1"/>
    <col min="3" max="3" width="22.57421875" style="0" customWidth="1"/>
  </cols>
  <sheetData>
    <row r="1" spans="1:10" ht="21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2" t="s">
        <v>9</v>
      </c>
      <c r="J2" s="6" t="s">
        <v>10</v>
      </c>
    </row>
    <row r="3" spans="1:10" ht="15">
      <c r="A3" s="7">
        <v>1</v>
      </c>
      <c r="B3" s="8" t="str">
        <f>VLOOKUP('[1]Times'!$B5,'[1]StartList'!$A$4:$F$501,2)</f>
        <v>Jiří Rosol</v>
      </c>
      <c r="C3" s="8" t="str">
        <f>VLOOKUP('[1]Times'!$B5,'[1]StartList'!$A$4:$F$501,3)</f>
        <v>Loko Beroun</v>
      </c>
      <c r="D3" s="8">
        <f>MOD(VLOOKUP('[1]Times'!$B5,'[1]StartList'!$A$4:$F$501,4),100)</f>
        <v>74</v>
      </c>
      <c r="E3" s="8">
        <f>'[1]Times'!$B5</f>
        <v>41</v>
      </c>
      <c r="F3" s="9" t="str">
        <f>VLOOKUP('[1]Times'!$B5,'[1]StartList'!$A$4:$F$501,6)</f>
        <v>M</v>
      </c>
      <c r="G3" s="10">
        <f>'[1]Times'!$A5</f>
        <v>0.015069444444444443</v>
      </c>
      <c r="H3" s="11">
        <f aca="true" t="shared" si="0" ref="H3:H25">G3-$G$3</f>
        <v>0</v>
      </c>
      <c r="I3" s="8">
        <f>COUNTIF($F$3:F3,F3)</f>
        <v>1</v>
      </c>
      <c r="J3" s="12">
        <f>IF(I3=1,0,G3-_xlfn.SUMIFS($G2:$G$3,$I2:$I$3,1,$F2:$F$3,$F3))</f>
        <v>0</v>
      </c>
    </row>
    <row r="4" spans="1:10" ht="15">
      <c r="A4" s="7">
        <v>2</v>
      </c>
      <c r="B4" s="8" t="str">
        <f>VLOOKUP('[1]Times'!$B6,'[1]StartList'!$A$4:$F$501,2)</f>
        <v>Ján Korytár</v>
      </c>
      <c r="C4" s="8" t="str">
        <f>VLOOKUP('[1]Times'!$B6,'[1]StartList'!$A$4:$F$501,3)</f>
        <v>AC Falcon Rokycany</v>
      </c>
      <c r="D4" s="8">
        <f>MOD(VLOOKUP('[1]Times'!$B6,'[1]StartList'!$A$4:$F$501,4),100)</f>
        <v>52</v>
      </c>
      <c r="E4" s="8">
        <f>'[1]Times'!$B6</f>
        <v>43</v>
      </c>
      <c r="F4" s="9" t="str">
        <f>VLOOKUP('[1]Times'!$B6,'[1]StartList'!$A$4:$F$501,6)</f>
        <v>M50</v>
      </c>
      <c r="G4" s="10">
        <f>'[1]Times'!$A6</f>
        <v>0.015358796296296296</v>
      </c>
      <c r="H4" s="11">
        <f t="shared" si="0"/>
        <v>0.00028935185185185314</v>
      </c>
      <c r="I4" s="8">
        <f>COUNTIF($F$3:F4,F4)</f>
        <v>1</v>
      </c>
      <c r="J4" s="12">
        <f>IF(I4=1,0,G4-_xlfn.SUMIFS($G3:$G$3,$I3:$I$3,1,$F3:$F$3,$F4))</f>
        <v>0</v>
      </c>
    </row>
    <row r="5" spans="1:10" ht="15">
      <c r="A5" s="7">
        <v>3</v>
      </c>
      <c r="B5" s="8" t="str">
        <f>VLOOKUP('[1]Times'!$B7,'[1]StartList'!$A$4:$F$501,2)</f>
        <v>František Šika</v>
      </c>
      <c r="C5" s="8" t="str">
        <f>VLOOKUP('[1]Times'!$B7,'[1]StartList'!$A$4:$F$501,3)</f>
        <v>AC Trial Plzeň</v>
      </c>
      <c r="D5" s="8">
        <f>MOD(VLOOKUP('[1]Times'!$B7,'[1]StartList'!$A$4:$F$501,4),100)</f>
        <v>59</v>
      </c>
      <c r="E5" s="8">
        <f>'[1]Times'!$B7</f>
        <v>47</v>
      </c>
      <c r="F5" s="9" t="str">
        <f>VLOOKUP('[1]Times'!$B7,'[1]StartList'!$A$4:$F$501,6)</f>
        <v>M50</v>
      </c>
      <c r="G5" s="10">
        <f>'[1]Times'!$A7</f>
        <v>0.015659722222222224</v>
      </c>
      <c r="H5" s="11">
        <f t="shared" si="0"/>
        <v>0.0005902777777777816</v>
      </c>
      <c r="I5" s="8">
        <f>COUNTIF($F$3:F5,F5)</f>
        <v>2</v>
      </c>
      <c r="J5" s="12">
        <f>IF(I5=1,0,G5-_xlfn.SUMIFS($G$3:$G4,$I$3:$I4,1,$F$3:$F4,$F5))</f>
        <v>0.00030092592592592844</v>
      </c>
    </row>
    <row r="6" spans="1:10" ht="15">
      <c r="A6" s="7">
        <v>4</v>
      </c>
      <c r="B6" s="8" t="str">
        <f>VLOOKUP('[1]Times'!$B8,'[1]StartList'!$A$4:$F$501,2)</f>
        <v>Daniel Kraus</v>
      </c>
      <c r="C6" s="8" t="str">
        <f>VLOOKUP('[1]Times'!$B8,'[1]StartList'!$A$4:$F$501,3)</f>
        <v>Medi Profin Plzeň</v>
      </c>
      <c r="D6" s="8">
        <f>MOD(VLOOKUP('[1]Times'!$B8,'[1]StartList'!$A$4:$F$501,4),100)</f>
        <v>78</v>
      </c>
      <c r="E6" s="8">
        <f>'[1]Times'!$B8</f>
        <v>17</v>
      </c>
      <c r="F6" s="9" t="str">
        <f>VLOOKUP('[1]Times'!$B8,'[1]StartList'!$A$4:$F$501,6)</f>
        <v>M</v>
      </c>
      <c r="G6" s="10">
        <f>'[1]Times'!$A8</f>
        <v>0.01582175925925926</v>
      </c>
      <c r="H6" s="11">
        <f t="shared" si="0"/>
        <v>0.0007523148148148185</v>
      </c>
      <c r="I6" s="8">
        <f>COUNTIF($F$3:F6,F6)</f>
        <v>2</v>
      </c>
      <c r="J6" s="12">
        <f>IF(I6=1,0,G6-_xlfn.SUMIFS($G$3:$G5,$I$3:$I5,1,$F$3:$F5,$F6))</f>
        <v>0.0007523148148148185</v>
      </c>
    </row>
    <row r="7" spans="1:10" ht="15">
      <c r="A7" s="7">
        <v>5</v>
      </c>
      <c r="B7" s="8" t="str">
        <f>VLOOKUP('[1]Times'!$B9,'[1]StartList'!$A$4:$F$501,2)</f>
        <v>Petr Pergner</v>
      </c>
      <c r="C7" s="8" t="str">
        <f>VLOOKUP('[1]Times'!$B9,'[1]StartList'!$A$4:$F$501,3)</f>
        <v>Zámek Dobříš</v>
      </c>
      <c r="D7" s="8">
        <f>MOD(VLOOKUP('[1]Times'!$B9,'[1]StartList'!$A$4:$F$501,4),100)</f>
        <v>61</v>
      </c>
      <c r="E7" s="8">
        <f>'[1]Times'!$B9</f>
        <v>8</v>
      </c>
      <c r="F7" s="9" t="str">
        <f>VLOOKUP('[1]Times'!$B9,'[1]StartList'!$A$4:$F$501,6)</f>
        <v>M40</v>
      </c>
      <c r="G7" s="10">
        <f>'[1]Times'!$A9</f>
        <v>0.017141203703703704</v>
      </c>
      <c r="H7" s="11">
        <f t="shared" si="0"/>
        <v>0.002071759259259261</v>
      </c>
      <c r="I7" s="8">
        <f>COUNTIF($F$3:F7,F7)</f>
        <v>1</v>
      </c>
      <c r="J7" s="12">
        <f>IF(I7=1,0,G7-_xlfn.SUMIFS($G$3:$G6,$I$3:$I6,1,$F$3:$F6,$F7))</f>
        <v>0</v>
      </c>
    </row>
    <row r="8" spans="1:10" ht="15">
      <c r="A8" s="7">
        <v>6</v>
      </c>
      <c r="B8" s="8" t="str">
        <f>VLOOKUP('[1]Times'!$B10,'[1]StartList'!$A$4:$F$501,2)</f>
        <v>Zlata Lukášková</v>
      </c>
      <c r="C8" s="8" t="str">
        <f>VLOOKUP('[1]Times'!$B10,'[1]StartList'!$A$4:$F$501,3)</f>
        <v>AC Falcon Rokycany</v>
      </c>
      <c r="D8" s="8">
        <f>MOD(VLOOKUP('[1]Times'!$B10,'[1]StartList'!$A$4:$F$501,4),100)</f>
        <v>68</v>
      </c>
      <c r="E8" s="8">
        <f>'[1]Times'!$B10</f>
        <v>32</v>
      </c>
      <c r="F8" s="9" t="str">
        <f>VLOOKUP('[1]Times'!$B10,'[1]StartList'!$A$4:$F$501,6)</f>
        <v>Ž35</v>
      </c>
      <c r="G8" s="10">
        <f>'[1]Times'!$A10</f>
        <v>0.018229166666666668</v>
      </c>
      <c r="H8" s="11">
        <f t="shared" si="0"/>
        <v>0.0031597222222222252</v>
      </c>
      <c r="I8" s="8">
        <f>COUNTIF($F$3:F8,F8)</f>
        <v>1</v>
      </c>
      <c r="J8" s="12">
        <f>IF(I8=1,0,G8-_xlfn.SUMIFS($G$3:$G7,$I$3:$I7,1,$F$3:$F7,$F8))</f>
        <v>0</v>
      </c>
    </row>
    <row r="9" spans="1:10" ht="15">
      <c r="A9" s="7">
        <v>7</v>
      </c>
      <c r="B9" s="8" t="str">
        <f>VLOOKUP('[1]Times'!$B11,'[1]StartList'!$A$4:$F$501,2)</f>
        <v>Otakar Kučera</v>
      </c>
      <c r="C9" s="8" t="str">
        <f>VLOOKUP('[1]Times'!$B11,'[1]StartList'!$A$4:$F$501,3)</f>
        <v>Přeštice</v>
      </c>
      <c r="D9" s="8">
        <f>MOD(VLOOKUP('[1]Times'!$B11,'[1]StartList'!$A$4:$F$501,4),100)</f>
        <v>45</v>
      </c>
      <c r="E9" s="8">
        <f>'[1]Times'!$B11</f>
        <v>15</v>
      </c>
      <c r="F9" s="9" t="str">
        <f>VLOOKUP('[1]Times'!$B11,'[1]StartList'!$A$4:$F$501,6)</f>
        <v>M60</v>
      </c>
      <c r="G9" s="10">
        <f>'[1]Times'!$A11</f>
        <v>0.01824074074074074</v>
      </c>
      <c r="H9" s="11">
        <f t="shared" si="0"/>
        <v>0.003171296296296299</v>
      </c>
      <c r="I9" s="8">
        <f>COUNTIF($F$3:F9,F9)</f>
        <v>1</v>
      </c>
      <c r="J9" s="12">
        <f>IF(I9=1,0,G9-_xlfn.SUMIFS($G$3:$G8,$I$3:$I8,1,$F$3:$F8,$F9))</f>
        <v>0</v>
      </c>
    </row>
    <row r="10" spans="1:10" ht="15">
      <c r="A10" s="7">
        <v>8</v>
      </c>
      <c r="B10" s="8" t="str">
        <f>VLOOKUP('[1]Times'!$B12,'[1]StartList'!$A$4:$F$501,2)</f>
        <v>Jiří Westrmaier</v>
      </c>
      <c r="C10" s="8" t="str">
        <f>VLOOKUP('[1]Times'!$B12,'[1]StartList'!$A$4:$F$501,3)</f>
        <v>SK Westrmaier Kolová</v>
      </c>
      <c r="D10" s="8">
        <f>MOD(VLOOKUP('[1]Times'!$B12,'[1]StartList'!$A$4:$F$501,4),100)</f>
        <v>53</v>
      </c>
      <c r="E10" s="8">
        <f>'[1]Times'!$B12</f>
        <v>28</v>
      </c>
      <c r="F10" s="9" t="str">
        <f>VLOOKUP('[1]Times'!$B12,'[1]StartList'!$A$4:$F$501,6)</f>
        <v>M50</v>
      </c>
      <c r="G10" s="10">
        <f>'[1]Times'!$A12</f>
        <v>0.018287037037037036</v>
      </c>
      <c r="H10" s="11">
        <f t="shared" si="0"/>
        <v>0.003217592592592593</v>
      </c>
      <c r="I10" s="8">
        <f>COUNTIF($F$3:F10,F10)</f>
        <v>3</v>
      </c>
      <c r="J10" s="12">
        <f>IF(I10=1,0,G10-_xlfn.SUMIFS($G$3:$G9,$I$3:$I9,1,$F$3:$F9,$F10))</f>
        <v>0.00292824074074074</v>
      </c>
    </row>
    <row r="11" spans="1:10" ht="15">
      <c r="A11" s="7">
        <v>9</v>
      </c>
      <c r="B11" s="8" t="str">
        <f>VLOOKUP('[1]Times'!$B13,'[1]StartList'!$A$4:$F$501,2)</f>
        <v>Jana Naxerová</v>
      </c>
      <c r="C11" s="8" t="str">
        <f>VLOOKUP('[1]Times'!$B13,'[1]StartList'!$A$4:$F$501,3)</f>
        <v>USK CS Plzeň</v>
      </c>
      <c r="D11" s="8">
        <f>MOD(VLOOKUP('[1]Times'!$B13,'[1]StartList'!$A$4:$F$501,4),100)</f>
        <v>66</v>
      </c>
      <c r="E11" s="8">
        <f>'[1]Times'!$B13</f>
        <v>9</v>
      </c>
      <c r="F11" s="9" t="str">
        <f>VLOOKUP('[1]Times'!$B13,'[1]StartList'!$A$4:$F$501,6)</f>
        <v>Ž35</v>
      </c>
      <c r="G11" s="10">
        <f>'[1]Times'!$A13</f>
        <v>0.018425925925925925</v>
      </c>
      <c r="H11" s="11">
        <f t="shared" si="0"/>
        <v>0.003356481481481483</v>
      </c>
      <c r="I11" s="8">
        <f>COUNTIF($F$3:F11,F11)</f>
        <v>2</v>
      </c>
      <c r="J11" s="12">
        <f>IF(I11=1,0,G11-_xlfn.SUMIFS($G$3:$G10,$I$3:$I10,1,$F$3:$F10,$F11))</f>
        <v>0.00019675925925925764</v>
      </c>
    </row>
    <row r="12" spans="1:10" ht="15">
      <c r="A12" s="7">
        <v>10</v>
      </c>
      <c r="B12" s="8" t="str">
        <f>VLOOKUP('[1]Times'!$B14,'[1]StartList'!$A$4:$F$501,2)</f>
        <v>Václav Šůcha</v>
      </c>
      <c r="C12" s="8" t="str">
        <f>VLOOKUP('[1]Times'!$B14,'[1]StartList'!$A$4:$F$501,3)</f>
        <v>SV Stříbro</v>
      </c>
      <c r="D12" s="8">
        <f>MOD(VLOOKUP('[1]Times'!$B14,'[1]StartList'!$A$4:$F$501,4),100)</f>
        <v>46</v>
      </c>
      <c r="E12" s="8">
        <f>'[1]Times'!$B14</f>
        <v>31</v>
      </c>
      <c r="F12" s="9" t="str">
        <f>VLOOKUP('[1]Times'!$B14,'[1]StartList'!$A$4:$F$501,6)</f>
        <v>M60</v>
      </c>
      <c r="G12" s="10">
        <f>'[1]Times'!$A14</f>
        <v>0.018854166666666665</v>
      </c>
      <c r="H12" s="11">
        <f t="shared" si="0"/>
        <v>0.0037847222222222223</v>
      </c>
      <c r="I12" s="8">
        <f>COUNTIF($F$3:F12,F12)</f>
        <v>2</v>
      </c>
      <c r="J12" s="12">
        <f>IF(I12=1,0,G12-_xlfn.SUMIFS($G$3:$G11,$I$3:$I11,1,$F$3:$F11,$F12))</f>
        <v>0.0006134259259259235</v>
      </c>
    </row>
    <row r="13" spans="1:10" ht="15">
      <c r="A13" s="7">
        <v>11</v>
      </c>
      <c r="B13" s="8" t="str">
        <f>VLOOKUP('[1]Times'!$B15,'[1]StartList'!$A$4:$F$501,2)</f>
        <v>Eva Potůčková</v>
      </c>
      <c r="C13" s="8" t="str">
        <f>VLOOKUP('[1]Times'!$B15,'[1]StartList'!$A$4:$F$501,3)</f>
        <v>TK Slavia VŠ Plzeň</v>
      </c>
      <c r="D13" s="8">
        <f>MOD(VLOOKUP('[1]Times'!$B15,'[1]StartList'!$A$4:$F$501,4),100)</f>
        <v>77</v>
      </c>
      <c r="E13" s="8">
        <f>'[1]Times'!$B15</f>
        <v>25</v>
      </c>
      <c r="F13" s="9" t="str">
        <f>VLOOKUP('[1]Times'!$B15,'[1]StartList'!$A$4:$F$501,6)</f>
        <v>Ž</v>
      </c>
      <c r="G13" s="10">
        <f>'[1]Times'!$A15</f>
        <v>0.018958333333333334</v>
      </c>
      <c r="H13" s="11">
        <f t="shared" si="0"/>
        <v>0.0038888888888888914</v>
      </c>
      <c r="I13" s="8">
        <f>COUNTIF($F$3:F13,F13)</f>
        <v>1</v>
      </c>
      <c r="J13" s="12">
        <f>IF(I13=1,0,G13-_xlfn.SUMIFS($G$3:$G12,$I$3:$I12,1,$F$3:$F12,$F13))</f>
        <v>0</v>
      </c>
    </row>
    <row r="14" spans="1:10" ht="15">
      <c r="A14" s="7">
        <v>12</v>
      </c>
      <c r="B14" s="8" t="str">
        <f>VLOOKUP('[1]Times'!$B16,'[1]StartList'!$A$4:$F$501,2)</f>
        <v>Petr Janový</v>
      </c>
      <c r="C14" s="8" t="str">
        <f>VLOOKUP('[1]Times'!$B16,'[1]StartList'!$A$4:$F$501,3)</f>
        <v>AC Trial Plzeň</v>
      </c>
      <c r="D14" s="8">
        <f>MOD(VLOOKUP('[1]Times'!$B16,'[1]StartList'!$A$4:$F$501,4),100)</f>
        <v>45</v>
      </c>
      <c r="E14" s="8">
        <f>'[1]Times'!$B16</f>
        <v>24</v>
      </c>
      <c r="F14" s="9" t="str">
        <f>VLOOKUP('[1]Times'!$B16,'[1]StartList'!$A$4:$F$501,6)</f>
        <v>M60</v>
      </c>
      <c r="G14" s="10">
        <f>'[1]Times'!$A16</f>
        <v>0.01916666666666667</v>
      </c>
      <c r="H14" s="11">
        <f t="shared" si="0"/>
        <v>0.004097222222222226</v>
      </c>
      <c r="I14" s="8">
        <f>COUNTIF($F$3:F14,F14)</f>
        <v>3</v>
      </c>
      <c r="J14" s="12">
        <f>IF(I14=1,0,G14-_xlfn.SUMIFS($G$3:$G13,$I$3:$I13,1,$F$3:$F13,$F14))</f>
        <v>0.0009259259259259273</v>
      </c>
    </row>
    <row r="15" spans="1:10" ht="15">
      <c r="A15" s="7">
        <v>13</v>
      </c>
      <c r="B15" s="8" t="str">
        <f>VLOOKUP('[1]Times'!$B17,'[1]StartList'!$A$4:$F$501,2)</f>
        <v>Jan Svoboda</v>
      </c>
      <c r="C15" s="8" t="str">
        <f>VLOOKUP('[1]Times'!$B17,'[1]StartList'!$A$4:$F$501,3)</f>
        <v>Příbram</v>
      </c>
      <c r="D15" s="8">
        <f>MOD(VLOOKUP('[1]Times'!$B17,'[1]StartList'!$A$4:$F$501,4),100)</f>
        <v>43</v>
      </c>
      <c r="E15" s="8">
        <f>'[1]Times'!$B17</f>
        <v>7</v>
      </c>
      <c r="F15" s="9" t="str">
        <f>VLOOKUP('[1]Times'!$B17,'[1]StartList'!$A$4:$F$501,6)</f>
        <v>M60</v>
      </c>
      <c r="G15" s="10">
        <f>'[1]Times'!$A17</f>
        <v>0.01920138888888889</v>
      </c>
      <c r="H15" s="11">
        <f t="shared" si="0"/>
        <v>0.004131944444444447</v>
      </c>
      <c r="I15" s="8">
        <f>COUNTIF($F$3:F15,F15)</f>
        <v>4</v>
      </c>
      <c r="J15" s="12">
        <f>IF(I15=1,0,G15-_xlfn.SUMIFS($G$3:$G14,$I$3:$I14,1,$F$3:$F14,$F15))</f>
        <v>0.000960648148148148</v>
      </c>
    </row>
    <row r="16" spans="1:10" ht="15">
      <c r="A16" s="7">
        <v>14</v>
      </c>
      <c r="B16" s="8" t="str">
        <f>VLOOKUP('[1]Times'!$B18,'[1]StartList'!$A$4:$F$501,2)</f>
        <v>Vladimír Sýkora</v>
      </c>
      <c r="C16" s="8" t="str">
        <f>VLOOKUP('[1]Times'!$B18,'[1]StartList'!$A$4:$F$501,3)</f>
        <v>SV Baník Stříbro</v>
      </c>
      <c r="D16" s="8">
        <f>MOD(VLOOKUP('[1]Times'!$B18,'[1]StartList'!$A$4:$F$501,4),100)</f>
        <v>56</v>
      </c>
      <c r="E16" s="8">
        <f>'[1]Times'!$B18</f>
        <v>48</v>
      </c>
      <c r="F16" s="9" t="str">
        <f>VLOOKUP('[1]Times'!$B18,'[1]StartList'!$A$4:$F$501,6)</f>
        <v>M50</v>
      </c>
      <c r="G16" s="10">
        <f>'[1]Times'!$A18</f>
        <v>0.02003472222222222</v>
      </c>
      <c r="H16" s="11">
        <f t="shared" si="0"/>
        <v>0.0049652777777777785</v>
      </c>
      <c r="I16" s="8">
        <f>COUNTIF($F$3:F16,F16)</f>
        <v>4</v>
      </c>
      <c r="J16" s="12">
        <f>IF(I16=1,0,G16-_xlfn.SUMIFS($G$3:$G15,$I$3:$I15,1,$F$3:$F15,$F16))</f>
        <v>0.004675925925925925</v>
      </c>
    </row>
    <row r="17" spans="1:10" ht="15">
      <c r="A17" s="7">
        <v>15</v>
      </c>
      <c r="B17" s="8" t="str">
        <f>VLOOKUP('[1]Times'!$B19,'[1]StartList'!$A$4:$F$501,2)</f>
        <v>Milan Mikoláš</v>
      </c>
      <c r="C17" s="8" t="str">
        <f>VLOOKUP('[1]Times'!$B19,'[1]StartList'!$A$4:$F$501,3)</f>
        <v>Beroun</v>
      </c>
      <c r="D17" s="8">
        <f>MOD(VLOOKUP('[1]Times'!$B19,'[1]StartList'!$A$4:$F$501,4),100)</f>
        <v>42</v>
      </c>
      <c r="E17" s="8">
        <f>'[1]Times'!$B19</f>
        <v>29</v>
      </c>
      <c r="F17" s="9" t="str">
        <f>VLOOKUP('[1]Times'!$B19,'[1]StartList'!$A$4:$F$501,6)</f>
        <v>M60</v>
      </c>
      <c r="G17" s="10">
        <f>'[1]Times'!$A19</f>
        <v>0.020231481481481482</v>
      </c>
      <c r="H17" s="11">
        <f t="shared" si="0"/>
        <v>0.00516203703703704</v>
      </c>
      <c r="I17" s="8">
        <f>COUNTIF($F$3:F17,F17)</f>
        <v>5</v>
      </c>
      <c r="J17" s="12">
        <f>IF(I17=1,0,G17-_xlfn.SUMIFS($G$3:$G16,$I$3:$I16,1,$F$3:$F16,$F17))</f>
        <v>0.001990740740740741</v>
      </c>
    </row>
    <row r="18" spans="1:10" ht="15">
      <c r="A18" s="7">
        <v>16</v>
      </c>
      <c r="B18" s="8" t="str">
        <f>VLOOKUP('[1]Times'!$B20,'[1]StartList'!$A$4:$F$501,2)</f>
        <v>Václav Pytelka</v>
      </c>
      <c r="C18" s="8" t="str">
        <f>VLOOKUP('[1]Times'!$B20,'[1]StartList'!$A$4:$F$501,3)</f>
        <v>Plzeň</v>
      </c>
      <c r="D18" s="8">
        <f>MOD(VLOOKUP('[1]Times'!$B20,'[1]StartList'!$A$4:$F$501,4),100)</f>
        <v>45</v>
      </c>
      <c r="E18" s="8">
        <f>'[1]Times'!$B20</f>
        <v>10</v>
      </c>
      <c r="F18" s="9" t="str">
        <f>VLOOKUP('[1]Times'!$B20,'[1]StartList'!$A$4:$F$501,6)</f>
        <v>M60</v>
      </c>
      <c r="G18" s="10">
        <f>'[1]Times'!$A20</f>
        <v>0.020613425925925927</v>
      </c>
      <c r="H18" s="11">
        <f t="shared" si="0"/>
        <v>0.005543981481481485</v>
      </c>
      <c r="I18" s="8">
        <f>COUNTIF($F$3:F18,F18)</f>
        <v>6</v>
      </c>
      <c r="J18" s="12">
        <f>IF(I18=1,0,G18-_xlfn.SUMIFS($G$3:$G17,$I$3:$I17,1,$F$3:$F17,$F18))</f>
        <v>0.002372685185185186</v>
      </c>
    </row>
    <row r="19" spans="1:10" ht="15">
      <c r="A19" s="7">
        <v>17</v>
      </c>
      <c r="B19" s="8" t="str">
        <f>VLOOKUP('[1]Times'!$B21,'[1]StartList'!$A$4:$F$501,2)</f>
        <v>Vendula Fronková</v>
      </c>
      <c r="C19" s="8" t="str">
        <f>VLOOKUP('[1]Times'!$B21,'[1]StartList'!$A$4:$F$501,3)</f>
        <v>AC Domažlice</v>
      </c>
      <c r="D19" s="8">
        <f>MOD(VLOOKUP('[1]Times'!$B21,'[1]StartList'!$A$4:$F$501,4),100)</f>
        <v>84</v>
      </c>
      <c r="E19" s="8">
        <f>'[1]Times'!$B21</f>
        <v>56</v>
      </c>
      <c r="F19" s="9" t="str">
        <f>VLOOKUP('[1]Times'!$B21,'[1]StartList'!$A$4:$F$501,6)</f>
        <v>Ž</v>
      </c>
      <c r="G19" s="10">
        <f>'[1]Times'!$A21</f>
        <v>0.02165509259259259</v>
      </c>
      <c r="H19" s="11">
        <f t="shared" si="0"/>
        <v>0.006585648148148148</v>
      </c>
      <c r="I19" s="8">
        <f>COUNTIF($F$3:F19,F19)</f>
        <v>2</v>
      </c>
      <c r="J19" s="12">
        <f>IF(I19=1,0,G19-_xlfn.SUMIFS($G$3:$G18,$I$3:$I18,1,$F$3:$F18,$F19))</f>
        <v>0.0026967592592592564</v>
      </c>
    </row>
    <row r="20" spans="1:10" ht="15">
      <c r="A20" s="7">
        <v>18</v>
      </c>
      <c r="B20" s="8" t="str">
        <f>VLOOKUP('[1]Times'!$B22,'[1]StartList'!$A$4:$F$501,2)</f>
        <v>Viktor Potůček</v>
      </c>
      <c r="C20" s="8" t="str">
        <f>VLOOKUP('[1]Times'!$B22,'[1]StartList'!$A$4:$F$501,3)</f>
        <v>Plzeň</v>
      </c>
      <c r="D20" s="8">
        <f>MOD(VLOOKUP('[1]Times'!$B22,'[1]StartList'!$A$4:$F$501,4),100)</f>
        <v>72</v>
      </c>
      <c r="E20" s="8">
        <f>'[1]Times'!$B22</f>
        <v>27</v>
      </c>
      <c r="F20" s="9" t="str">
        <f>VLOOKUP('[1]Times'!$B22,'[1]StartList'!$A$4:$F$501,6)</f>
        <v>M</v>
      </c>
      <c r="G20" s="10">
        <f>'[1]Times'!$A22</f>
        <v>0.022152777777777775</v>
      </c>
      <c r="H20" s="11">
        <f t="shared" si="0"/>
        <v>0.007083333333333332</v>
      </c>
      <c r="I20" s="8">
        <f>COUNTIF($F$3:F20,F20)</f>
        <v>3</v>
      </c>
      <c r="J20" s="12">
        <f>IF(I20=1,0,G20-_xlfn.SUMIFS($G$3:$G19,$I$3:$I19,1,$F$3:$F19,$F20))</f>
        <v>0.007083333333333332</v>
      </c>
    </row>
    <row r="21" spans="1:10" ht="15">
      <c r="A21" s="7">
        <v>19</v>
      </c>
      <c r="B21" s="8" t="str">
        <f>VLOOKUP('[1]Times'!$B23,'[1]StartList'!$A$4:$F$501,2)</f>
        <v>Vladimír Tolar</v>
      </c>
      <c r="C21" s="8" t="str">
        <f>VLOOKUP('[1]Times'!$B23,'[1]StartList'!$A$4:$F$501,3)</f>
        <v>SV Stříbro</v>
      </c>
      <c r="D21" s="8">
        <f>MOD(VLOOKUP('[1]Times'!$B23,'[1]StartList'!$A$4:$F$501,4),100)</f>
        <v>40</v>
      </c>
      <c r="E21" s="8">
        <f>'[1]Times'!$B23</f>
        <v>13</v>
      </c>
      <c r="F21" s="9" t="str">
        <f>VLOOKUP('[1]Times'!$B23,'[1]StartList'!$A$4:$F$501,6)</f>
        <v>M70</v>
      </c>
      <c r="G21" s="10">
        <f>'[1]Times'!$A23</f>
        <v>0.022407407407407407</v>
      </c>
      <c r="H21" s="11">
        <f t="shared" si="0"/>
        <v>0.0073379629629629645</v>
      </c>
      <c r="I21" s="8">
        <f>COUNTIF($F$3:F21,F21)</f>
        <v>1</v>
      </c>
      <c r="J21" s="12">
        <f>IF(I21=1,0,G21-_xlfn.SUMIFS($G$3:$G20,$I$3:$I20,1,$F$3:$F20,$F21))</f>
        <v>0</v>
      </c>
    </row>
    <row r="22" spans="1:10" ht="15">
      <c r="A22" s="7">
        <v>20</v>
      </c>
      <c r="B22" s="8" t="str">
        <f>VLOOKUP('[1]Times'!$B24,'[1]StartList'!$A$4:$F$501,2)</f>
        <v>Dana Svobodová</v>
      </c>
      <c r="C22" s="8" t="str">
        <f>VLOOKUP('[1]Times'!$B24,'[1]StartList'!$A$4:$F$501,3)</f>
        <v>Příbram</v>
      </c>
      <c r="D22" s="8">
        <f>MOD(VLOOKUP('[1]Times'!$B24,'[1]StartList'!$A$4:$F$501,4),100)</f>
        <v>52</v>
      </c>
      <c r="E22" s="8">
        <f>'[1]Times'!$B24</f>
        <v>6</v>
      </c>
      <c r="F22" s="9" t="str">
        <f>VLOOKUP('[1]Times'!$B24,'[1]StartList'!$A$4:$F$501,6)</f>
        <v>Ž55</v>
      </c>
      <c r="G22" s="10">
        <f>'[1]Times'!$A24</f>
        <v>0.022939814814814816</v>
      </c>
      <c r="H22" s="11">
        <f t="shared" si="0"/>
        <v>0.007870370370370373</v>
      </c>
      <c r="I22" s="8">
        <f>COUNTIF($F$3:F22,F22)</f>
        <v>1</v>
      </c>
      <c r="J22" s="12">
        <f>IF(I22=1,0,G22-_xlfn.SUMIFS($G$3:$G21,$I$3:$I21,1,$F$3:$F21,$F22))</f>
        <v>0</v>
      </c>
    </row>
    <row r="23" spans="1:10" ht="15">
      <c r="A23" s="7">
        <v>21</v>
      </c>
      <c r="B23" s="8" t="str">
        <f>VLOOKUP('[1]Times'!$B25,'[1]StartList'!$A$4:$F$501,2)</f>
        <v>Zdeněk Kylián</v>
      </c>
      <c r="C23" s="8" t="str">
        <f>VLOOKUP('[1]Times'!$B25,'[1]StartList'!$A$4:$F$501,3)</f>
        <v>Plzeň</v>
      </c>
      <c r="D23" s="8">
        <f>MOD(VLOOKUP('[1]Times'!$B25,'[1]StartList'!$A$4:$F$501,4),100)</f>
        <v>40</v>
      </c>
      <c r="E23" s="8">
        <f>'[1]Times'!$B25</f>
        <v>26</v>
      </c>
      <c r="F23" s="9" t="str">
        <f>VLOOKUP('[1]Times'!$B25,'[1]StartList'!$A$4:$F$501,6)</f>
        <v>M70</v>
      </c>
      <c r="G23" s="10">
        <f>'[1]Times'!$A25</f>
        <v>0.0250462962962963</v>
      </c>
      <c r="H23" s="11">
        <f t="shared" si="0"/>
        <v>0.009976851851851857</v>
      </c>
      <c r="I23" s="8">
        <f>COUNTIF($F$3:F23,F23)</f>
        <v>2</v>
      </c>
      <c r="J23" s="12">
        <f>IF(I23=1,0,G23-_xlfn.SUMIFS($G$3:$G22,$I$3:$I22,1,$F$3:$F22,$F23))</f>
        <v>0.002638888888888892</v>
      </c>
    </row>
    <row r="24" spans="1:10" ht="15">
      <c r="A24" s="7">
        <v>22</v>
      </c>
      <c r="B24" s="8" t="str">
        <f>VLOOKUP('[1]Times'!$B26,'[1]StartList'!$A$4:$F$501,2)</f>
        <v>Bohumil Kreml</v>
      </c>
      <c r="C24" s="8" t="str">
        <f>VLOOKUP('[1]Times'!$B26,'[1]StartList'!$A$4:$F$501,3)</f>
        <v>Most</v>
      </c>
      <c r="D24" s="8">
        <f>MOD(VLOOKUP('[1]Times'!$B26,'[1]StartList'!$A$4:$F$501,4),100)</f>
        <v>53</v>
      </c>
      <c r="E24" s="8">
        <f>'[1]Times'!$B26</f>
        <v>36</v>
      </c>
      <c r="F24" s="9" t="str">
        <f>VLOOKUP('[1]Times'!$B26,'[1]StartList'!$A$4:$F$501,6)</f>
        <v>M50</v>
      </c>
      <c r="G24" s="10">
        <f>'[1]Times'!$A26</f>
        <v>0.025775462962962962</v>
      </c>
      <c r="H24" s="11">
        <f t="shared" si="0"/>
        <v>0.01070601851851852</v>
      </c>
      <c r="I24" s="8">
        <f>COUNTIF($F$3:F24,F24)</f>
        <v>5</v>
      </c>
      <c r="J24" s="12">
        <f>IF(I24=1,0,G24-_xlfn.SUMIFS($G$3:$G23,$I$3:$I23,1,$F$3:$F23,$F24))</f>
        <v>0.010416666666666666</v>
      </c>
    </row>
    <row r="25" spans="1:10" ht="15.75" thickBot="1">
      <c r="A25" s="13">
        <v>23</v>
      </c>
      <c r="B25" s="14" t="str">
        <f>VLOOKUP('[1]Times'!$B27,'[1]StartList'!$A$4:$F$501,2)</f>
        <v>Jaroslav Novák</v>
      </c>
      <c r="C25" s="14" t="str">
        <f>VLOOKUP('[1]Times'!$B27,'[1]StartList'!$A$4:$F$501,3)</f>
        <v>Plzeň</v>
      </c>
      <c r="D25" s="14">
        <f>MOD(VLOOKUP('[1]Times'!$B27,'[1]StartList'!$A$4:$F$501,4),100)</f>
        <v>41</v>
      </c>
      <c r="E25" s="14">
        <f>'[1]Times'!$B27</f>
        <v>19</v>
      </c>
      <c r="F25" s="15" t="str">
        <f>VLOOKUP('[1]Times'!$B27,'[1]StartList'!$A$4:$F$501,6)</f>
        <v>M60</v>
      </c>
      <c r="G25" s="16">
        <f>'[1]Times'!$A27</f>
        <v>0.027002314814814812</v>
      </c>
      <c r="H25" s="17">
        <f t="shared" si="0"/>
        <v>0.01193287037037037</v>
      </c>
      <c r="I25" s="14">
        <f>COUNTIF($F$3:F25,F25)</f>
        <v>7</v>
      </c>
      <c r="J25" s="18">
        <f>IF(I25=1,0,G25-_xlfn.SUMIFS($G$3:$G24,$I$3:$I24,1,$F$3:$F24,$F25))</f>
        <v>0.008761574074074071</v>
      </c>
    </row>
    <row r="26" spans="1:10" ht="15">
      <c r="A26" s="19"/>
      <c r="B26" s="19"/>
      <c r="C26" s="19"/>
      <c r="D26" s="19"/>
      <c r="E26" s="19"/>
      <c r="F26" s="20"/>
      <c r="G26" s="21"/>
      <c r="H26" s="22"/>
      <c r="I26" s="19"/>
      <c r="J26" s="19"/>
    </row>
  </sheetData>
  <sheetProtection/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penzion POHODA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recepce</dc:creator>
  <cp:keywords/>
  <dc:description/>
  <cp:lastModifiedBy>Petr</cp:lastModifiedBy>
  <dcterms:created xsi:type="dcterms:W3CDTF">2010-11-25T09:39:35Z</dcterms:created>
  <dcterms:modified xsi:type="dcterms:W3CDTF">2010-12-28T10:43:44Z</dcterms:modified>
  <cp:category/>
  <cp:version/>
  <cp:contentType/>
  <cp:contentStatus/>
</cp:coreProperties>
</file>